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jonathanmelville/Documents/BCA Endurance/Nutrition/"/>
    </mc:Choice>
  </mc:AlternateContent>
  <xr:revisionPtr revIDLastSave="0" documentId="13_ncr:1_{E8C4423F-E36D-674D-B4FF-A658E7F9DF04}" xr6:coauthVersionLast="47" xr6:coauthVersionMax="47" xr10:uidLastSave="{00000000-0000-0000-0000-000000000000}"/>
  <bookViews>
    <workbookView xWindow="120" yWindow="1380" windowWidth="43920" windowHeight="22200" xr2:uid="{4733985A-088F-4B8C-B85E-8C3725361619}"/>
  </bookViews>
  <sheets>
    <sheet name="BMR." sheetId="1" r:id="rId1"/>
    <sheet name="PAL." sheetId="2" r:id="rId2"/>
    <sheet name="MOD." sheetId="6" r:id="rId3"/>
    <sheet name="RDI."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2" i="7" l="1"/>
  <c r="C17" i="7"/>
  <c r="L19" i="7" s="1"/>
  <c r="L20" i="7" l="1"/>
  <c r="L18" i="7"/>
  <c r="M18" i="7" s="1"/>
  <c r="C11" i="7"/>
  <c r="G14" i="6"/>
  <c r="AA21" i="6"/>
  <c r="AB21" i="6" s="1"/>
  <c r="AA20" i="6"/>
  <c r="AB20" i="6" s="1"/>
  <c r="G15" i="6"/>
  <c r="M20" i="7" l="1"/>
  <c r="M19" i="7"/>
  <c r="AD20" i="6"/>
  <c r="AC20" i="6"/>
  <c r="AD21" i="6"/>
  <c r="AC21" i="6"/>
  <c r="L14" i="7"/>
  <c r="M14" i="7" s="1"/>
  <c r="L13" i="7"/>
  <c r="M13" i="7" s="1"/>
  <c r="L12" i="7"/>
  <c r="M12" i="7" s="1"/>
  <c r="J15" i="1"/>
  <c r="J14" i="1" l="1"/>
  <c r="H14" i="2" s="1"/>
  <c r="H15" i="2" l="1"/>
  <c r="J15" i="2" s="1"/>
  <c r="H15" i="6" s="1"/>
  <c r="J14" i="2"/>
  <c r="H14" i="6" s="1"/>
  <c r="C18" i="7" l="1"/>
  <c r="J18" i="7" s="1"/>
  <c r="N18" i="7" s="1"/>
  <c r="Q18" i="7" s="1"/>
  <c r="P18" i="7" s="1"/>
  <c r="O18" i="7" s="1"/>
  <c r="C12" i="7"/>
  <c r="I14" i="6"/>
  <c r="C13" i="7" s="1"/>
  <c r="I18" i="7" l="1"/>
  <c r="H18" i="7" s="1"/>
  <c r="G18" i="7" s="1"/>
  <c r="I13" i="7"/>
  <c r="H13" i="7" s="1"/>
  <c r="G13" i="7" s="1"/>
  <c r="J13" i="7"/>
  <c r="N13" i="7" s="1"/>
  <c r="Q13" i="7" s="1"/>
  <c r="P13" i="7" s="1"/>
  <c r="I12" i="7"/>
  <c r="H12" i="7" s="1"/>
  <c r="G12" i="7" s="1"/>
  <c r="J12" i="7"/>
  <c r="N12" i="7" s="1"/>
  <c r="Q12" i="7" s="1"/>
  <c r="P12" i="7" s="1"/>
  <c r="I15" i="6"/>
  <c r="C19" i="7" s="1"/>
  <c r="J19" i="7" s="1"/>
  <c r="J15" i="6"/>
  <c r="C20" i="7" s="1"/>
  <c r="J14" i="6"/>
  <c r="C14" i="7" s="1"/>
  <c r="O13" i="7" l="1"/>
  <c r="R13" i="7"/>
  <c r="O12" i="7"/>
  <c r="I14" i="7"/>
  <c r="H14" i="7" s="1"/>
  <c r="G14" i="7" s="1"/>
  <c r="J14" i="7"/>
  <c r="N14" i="7" s="1"/>
  <c r="Q14" i="7" s="1"/>
  <c r="P14" i="7" s="1"/>
  <c r="I20" i="7"/>
  <c r="H20" i="7" s="1"/>
  <c r="G20" i="7" s="1"/>
  <c r="J20" i="7"/>
  <c r="N20" i="7" s="1"/>
  <c r="Q20" i="7" s="1"/>
  <c r="P20" i="7" s="1"/>
  <c r="O20" i="7" s="1"/>
  <c r="I19" i="7"/>
  <c r="H19" i="7" s="1"/>
  <c r="G19" i="7" s="1"/>
  <c r="N19" i="7"/>
  <c r="Q19" i="7" s="1"/>
  <c r="P19" i="7" s="1"/>
  <c r="O19" i="7" s="1"/>
  <c r="O14" i="7" l="1"/>
  <c r="R14" i="7"/>
</calcChain>
</file>

<file path=xl/sharedStrings.xml><?xml version="1.0" encoding="utf-8"?>
<sst xmlns="http://schemas.openxmlformats.org/spreadsheetml/2006/main" count="116" uniqueCount="56">
  <si>
    <t>BMR</t>
  </si>
  <si>
    <t>Insert</t>
  </si>
  <si>
    <t>kg</t>
  </si>
  <si>
    <t>cm</t>
  </si>
  <si>
    <t>years</t>
  </si>
  <si>
    <t>Kcal</t>
  </si>
  <si>
    <t xml:space="preserve">Weight </t>
  </si>
  <si>
    <t>Height</t>
  </si>
  <si>
    <t>Age</t>
  </si>
  <si>
    <t>Male</t>
  </si>
  <si>
    <t xml:space="preserve">Female </t>
  </si>
  <si>
    <t>Equation</t>
  </si>
  <si>
    <t xml:space="preserve">Male BMR = </t>
  </si>
  <si>
    <t>10 x weight (kg) + 6.25 x height (cm) – 5 x age (years) + 5</t>
  </si>
  <si>
    <t xml:space="preserve">Female BMR = </t>
  </si>
  <si>
    <t>11 x weight (kg) + 6.25 x height (cm) – 5 x age (years) - 161</t>
  </si>
  <si>
    <t>&lt; 2</t>
  </si>
  <si>
    <t>2 - 3</t>
  </si>
  <si>
    <t>5 - 7</t>
  </si>
  <si>
    <t>7 - 10</t>
  </si>
  <si>
    <t>10 - 15</t>
  </si>
  <si>
    <t>15 &gt;</t>
  </si>
  <si>
    <t>PAL</t>
  </si>
  <si>
    <t>PAL Guide</t>
  </si>
  <si>
    <t>Loss</t>
  </si>
  <si>
    <t>Gain</t>
  </si>
  <si>
    <t>Main</t>
  </si>
  <si>
    <t>%</t>
  </si>
  <si>
    <t>g/kg</t>
  </si>
  <si>
    <t>grams</t>
  </si>
  <si>
    <t>MALE</t>
  </si>
  <si>
    <t>Carbohydrates</t>
  </si>
  <si>
    <t>Fats</t>
  </si>
  <si>
    <t>FEMALE</t>
  </si>
  <si>
    <t>Exercise</t>
  </si>
  <si>
    <t>mins/day</t>
  </si>
  <si>
    <t>METs (8) x 3.5 x BW / 200 = Kcal per mins * total minutes = Total Kcal Burnt</t>
  </si>
  <si>
    <t>METs to Kcal Equation</t>
  </si>
  <si>
    <t>void</t>
  </si>
  <si>
    <t>Hours/week to Minutes/day Guide</t>
  </si>
  <si>
    <t>30 (0.5hr)</t>
  </si>
  <si>
    <t>60 (1hr)</t>
  </si>
  <si>
    <t>90 (1.5hr)</t>
  </si>
  <si>
    <t>120 (2hr)</t>
  </si>
  <si>
    <t>180 (3hr)</t>
  </si>
  <si>
    <t>210 (3.5hr)</t>
  </si>
  <si>
    <t>240 (4hr)</t>
  </si>
  <si>
    <t>270 (4.5hr)</t>
  </si>
  <si>
    <t>300 (5hr)</t>
  </si>
  <si>
    <t xml:space="preserve">Workout </t>
  </si>
  <si>
    <t>Hours/wk.</t>
  </si>
  <si>
    <t xml:space="preserve">Weight Loss = </t>
  </si>
  <si>
    <t xml:space="preserve">Weight Gain = </t>
  </si>
  <si>
    <t>Maintenance (main) Kcal x 0.85</t>
  </si>
  <si>
    <t>Maintenance (main) Kcal x 1.2</t>
  </si>
  <si>
    <t>Proteins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</si>
</sst>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1"/>
      <color theme="1"/>
      <name val="Calibri"/>
      <family val="2"/>
      <scheme val="minor"/>
    </font>
    <font>
      <b/>
      <sz val="10"/>
      <color theme="1"/>
      <name val="Calibri"/>
      <family val="2"/>
      <scheme val="minor"/>
    </font>
    <font>
      <i/>
      <sz val="11"/>
      <color theme="1"/>
      <name val="Calibri"/>
      <family val="2"/>
      <scheme val="minor"/>
    </font>
    <font>
      <i/>
      <sz val="10"/>
      <color theme="1"/>
      <name val="Calibri"/>
      <family val="2"/>
      <scheme val="minor"/>
    </font>
    <font>
      <b/>
      <sz val="11"/>
      <color theme="0"/>
      <name val="Calibri"/>
      <family val="2"/>
      <scheme val="minor"/>
    </font>
    <font>
      <sz val="11"/>
      <color theme="0"/>
      <name val="Calibri"/>
      <family val="2"/>
      <scheme val="minor"/>
    </font>
  </fonts>
  <fills count="9">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5" tint="0.79998168889431442"/>
        <bgColor indexed="64"/>
      </patternFill>
    </fill>
  </fills>
  <borders count="5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147">
    <xf numFmtId="0" fontId="0" fillId="0" borderId="0" xfId="0"/>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1" fontId="0" fillId="0" borderId="2" xfId="0" applyNumberFormat="1" applyBorder="1" applyAlignment="1">
      <alignment horizontal="center"/>
    </xf>
    <xf numFmtId="0" fontId="0" fillId="0" borderId="8" xfId="0" applyBorder="1" applyAlignment="1">
      <alignment horizontal="center"/>
    </xf>
    <xf numFmtId="1" fontId="0" fillId="0" borderId="9" xfId="0" applyNumberFormat="1" applyBorder="1" applyAlignment="1">
      <alignment horizontal="center"/>
    </xf>
    <xf numFmtId="0" fontId="0" fillId="0" borderId="15" xfId="0" applyBorder="1" applyAlignment="1">
      <alignment horizontal="right"/>
    </xf>
    <xf numFmtId="0" fontId="0" fillId="0" borderId="7" xfId="0" applyBorder="1" applyAlignment="1">
      <alignment horizontal="right"/>
    </xf>
    <xf numFmtId="0" fontId="3" fillId="0" borderId="3" xfId="0" applyFont="1" applyBorder="1" applyAlignment="1">
      <alignment horizontal="center"/>
    </xf>
    <xf numFmtId="0" fontId="3" fillId="0" borderId="4"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0" fillId="0" borderId="0" xfId="0" applyFont="1" applyAlignment="1">
      <alignment horizontal="center"/>
    </xf>
    <xf numFmtId="1" fontId="0" fillId="0" borderId="4" xfId="0" applyNumberFormat="1" applyFont="1" applyBorder="1" applyAlignment="1">
      <alignment horizontal="center"/>
    </xf>
    <xf numFmtId="1" fontId="0" fillId="0" borderId="2" xfId="0" applyNumberFormat="1" applyFont="1" applyBorder="1" applyAlignment="1">
      <alignment horizontal="center"/>
    </xf>
    <xf numFmtId="0" fontId="0" fillId="0" borderId="7" xfId="0" applyFont="1" applyBorder="1" applyAlignment="1">
      <alignment horizontal="center"/>
    </xf>
    <xf numFmtId="1" fontId="0" fillId="0" borderId="9" xfId="0" applyNumberFormat="1" applyFont="1" applyBorder="1" applyAlignment="1">
      <alignment horizontal="center"/>
    </xf>
    <xf numFmtId="1" fontId="0" fillId="0" borderId="8" xfId="0" applyNumberFormat="1" applyFont="1" applyBorder="1" applyAlignment="1">
      <alignment horizontal="center"/>
    </xf>
    <xf numFmtId="0" fontId="0" fillId="0" borderId="9" xfId="0" applyBorder="1" applyAlignment="1"/>
    <xf numFmtId="0" fontId="0" fillId="0" borderId="0" xfId="0" applyAlignment="1"/>
    <xf numFmtId="0" fontId="0" fillId="0" borderId="14" xfId="0" applyBorder="1" applyAlignment="1">
      <alignment horizontal="center"/>
    </xf>
    <xf numFmtId="0" fontId="0" fillId="0" borderId="29" xfId="0" applyBorder="1" applyAlignment="1">
      <alignment horizontal="center"/>
    </xf>
    <xf numFmtId="0" fontId="0" fillId="0" borderId="8" xfId="0" applyBorder="1" applyAlignment="1"/>
    <xf numFmtId="1" fontId="0" fillId="0" borderId="0" xfId="0" applyNumberFormat="1"/>
    <xf numFmtId="0" fontId="1" fillId="0" borderId="9" xfId="0" applyFont="1" applyBorder="1" applyAlignment="1">
      <alignment horizontal="center"/>
    </xf>
    <xf numFmtId="0" fontId="2" fillId="0" borderId="4" xfId="0" applyFont="1" applyBorder="1" applyAlignment="1">
      <alignment horizontal="center" vertical="center"/>
    </xf>
    <xf numFmtId="0" fontId="0" fillId="0" borderId="0" xfId="0" applyBorder="1" applyAlignment="1">
      <alignment horizontal="center"/>
    </xf>
    <xf numFmtId="1" fontId="0" fillId="0" borderId="0" xfId="0" applyNumberFormat="1" applyBorder="1" applyAlignment="1">
      <alignment horizontal="center"/>
    </xf>
    <xf numFmtId="0" fontId="1" fillId="0" borderId="9" xfId="0" applyFont="1" applyBorder="1" applyAlignment="1">
      <alignment horizontal="center"/>
    </xf>
    <xf numFmtId="0" fontId="2" fillId="0" borderId="31" xfId="0" applyFont="1" applyBorder="1" applyAlignment="1">
      <alignment horizontal="center" vertical="center"/>
    </xf>
    <xf numFmtId="0" fontId="1" fillId="0" borderId="35" xfId="0" applyFont="1" applyBorder="1" applyAlignment="1">
      <alignment horizontal="center"/>
    </xf>
    <xf numFmtId="0" fontId="1" fillId="0" borderId="37" xfId="0" applyFont="1" applyBorder="1" applyAlignment="1">
      <alignment horizontal="center"/>
    </xf>
    <xf numFmtId="0" fontId="1" fillId="0" borderId="39" xfId="0" applyFont="1" applyBorder="1" applyAlignment="1">
      <alignment horizontal="center"/>
    </xf>
    <xf numFmtId="0" fontId="1" fillId="0" borderId="7" xfId="0" applyFont="1" applyFill="1" applyBorder="1" applyAlignment="1">
      <alignment horizontal="center" vertical="center"/>
    </xf>
    <xf numFmtId="1" fontId="0" fillId="0" borderId="3" xfId="0" applyNumberFormat="1" applyFont="1" applyBorder="1" applyAlignment="1">
      <alignment horizontal="center"/>
    </xf>
    <xf numFmtId="0" fontId="0" fillId="0" borderId="3" xfId="0" applyFont="1" applyFill="1" applyBorder="1" applyAlignment="1">
      <alignment vertical="center"/>
    </xf>
    <xf numFmtId="1" fontId="0" fillId="0" borderId="31" xfId="0" applyNumberFormat="1" applyFont="1" applyBorder="1" applyAlignment="1">
      <alignment horizontal="center"/>
    </xf>
    <xf numFmtId="1" fontId="0" fillId="0" borderId="7" xfId="0" applyNumberFormat="1" applyFont="1" applyBorder="1" applyAlignment="1">
      <alignment horizontal="center"/>
    </xf>
    <xf numFmtId="1" fontId="0" fillId="0" borderId="35" xfId="0" applyNumberFormat="1" applyFont="1" applyBorder="1" applyAlignment="1">
      <alignment horizontal="center"/>
    </xf>
    <xf numFmtId="0" fontId="0" fillId="0" borderId="9" xfId="0" applyBorder="1" applyAlignment="1">
      <alignment horizontal="center"/>
    </xf>
    <xf numFmtId="1" fontId="0" fillId="0" borderId="8" xfId="0" applyNumberFormat="1" applyBorder="1" applyAlignment="1">
      <alignment horizontal="center"/>
    </xf>
    <xf numFmtId="0" fontId="1" fillId="0" borderId="15" xfId="0" applyFont="1" applyBorder="1" applyAlignment="1">
      <alignment horizontal="right"/>
    </xf>
    <xf numFmtId="0" fontId="1" fillId="0" borderId="7" xfId="0" applyFont="1" applyBorder="1" applyAlignment="1">
      <alignment horizontal="right"/>
    </xf>
    <xf numFmtId="0" fontId="2" fillId="0" borderId="40" xfId="0" applyFont="1" applyBorder="1" applyAlignment="1">
      <alignment horizontal="center"/>
    </xf>
    <xf numFmtId="0" fontId="2" fillId="0" borderId="18" xfId="0" applyFont="1" applyBorder="1" applyAlignment="1">
      <alignment horizontal="center"/>
    </xf>
    <xf numFmtId="0" fontId="1" fillId="0" borderId="0" xfId="0" applyFont="1" applyBorder="1" applyAlignment="1">
      <alignment horizontal="right"/>
    </xf>
    <xf numFmtId="0" fontId="5" fillId="0" borderId="35" xfId="0" applyFont="1" applyBorder="1" applyAlignment="1">
      <alignment horizontal="center"/>
    </xf>
    <xf numFmtId="1" fontId="6" fillId="0" borderId="31" xfId="0" applyNumberFormat="1" applyFont="1" applyBorder="1" applyAlignment="1">
      <alignment horizontal="center"/>
    </xf>
    <xf numFmtId="1" fontId="6" fillId="0" borderId="35" xfId="0" applyNumberFormat="1" applyFont="1" applyBorder="1" applyAlignment="1">
      <alignment horizontal="center"/>
    </xf>
    <xf numFmtId="0" fontId="1" fillId="0" borderId="25" xfId="0" applyFont="1" applyBorder="1" applyAlignment="1">
      <alignment horizontal="right"/>
    </xf>
    <xf numFmtId="0" fontId="1" fillId="0" borderId="29" xfId="0" applyFont="1" applyBorder="1" applyAlignment="1">
      <alignment horizontal="center"/>
    </xf>
    <xf numFmtId="0" fontId="1" fillId="0" borderId="4" xfId="0" applyFont="1" applyBorder="1" applyAlignment="1">
      <alignment horizontal="center"/>
    </xf>
    <xf numFmtId="0" fontId="0" fillId="0" borderId="22" xfId="0" applyFill="1" applyBorder="1" applyAlignment="1">
      <alignment horizontal="center"/>
    </xf>
    <xf numFmtId="1" fontId="0" fillId="0" borderId="43" xfId="0" applyNumberFormat="1" applyFill="1" applyBorder="1" applyAlignment="1">
      <alignment horizontal="center"/>
    </xf>
    <xf numFmtId="0" fontId="0" fillId="0" borderId="30" xfId="0" applyBorder="1" applyAlignment="1">
      <alignment horizontal="center"/>
    </xf>
    <xf numFmtId="0" fontId="0" fillId="0" borderId="21" xfId="0" applyBorder="1" applyAlignment="1">
      <alignment horizont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30" xfId="0" applyFont="1" applyBorder="1" applyAlignment="1">
      <alignment horizontal="center" vertical="center"/>
    </xf>
    <xf numFmtId="0" fontId="2" fillId="0" borderId="21" xfId="0" applyFont="1" applyBorder="1" applyAlignment="1">
      <alignment horizontal="center" vertical="center"/>
    </xf>
    <xf numFmtId="0" fontId="2" fillId="0" borderId="29" xfId="0" applyFont="1" applyBorder="1" applyAlignment="1">
      <alignment horizontal="center" vertical="center"/>
    </xf>
    <xf numFmtId="1" fontId="0" fillId="0" borderId="27" xfId="0" applyNumberFormat="1" applyFill="1" applyBorder="1" applyAlignment="1">
      <alignment horizontal="center"/>
    </xf>
    <xf numFmtId="1" fontId="0" fillId="0" borderId="42" xfId="0" applyNumberFormat="1" applyFill="1" applyBorder="1" applyAlignment="1">
      <alignment horizontal="center"/>
    </xf>
    <xf numFmtId="1" fontId="0" fillId="0" borderId="26" xfId="0" applyNumberFormat="1" applyFill="1" applyBorder="1" applyAlignment="1">
      <alignment horizontal="center"/>
    </xf>
    <xf numFmtId="0" fontId="0" fillId="0" borderId="42" xfId="0" applyFill="1" applyBorder="1" applyAlignment="1">
      <alignment horizontal="center"/>
    </xf>
    <xf numFmtId="164" fontId="0" fillId="0" borderId="42" xfId="0" applyNumberFormat="1" applyFill="1" applyBorder="1" applyAlignment="1">
      <alignment horizontal="center"/>
    </xf>
    <xf numFmtId="1" fontId="0" fillId="0" borderId="24" xfId="0" applyNumberFormat="1" applyFill="1" applyBorder="1" applyAlignment="1">
      <alignment horizontal="center"/>
    </xf>
    <xf numFmtId="1" fontId="0" fillId="0" borderId="0" xfId="0" applyNumberFormat="1" applyAlignment="1">
      <alignment horizontal="center"/>
    </xf>
    <xf numFmtId="0" fontId="0" fillId="0" borderId="15" xfId="0" applyFill="1" applyBorder="1" applyAlignment="1">
      <alignment horizontal="center"/>
    </xf>
    <xf numFmtId="1" fontId="0" fillId="0" borderId="17" xfId="0" applyNumberFormat="1" applyFill="1" applyBorder="1" applyAlignment="1">
      <alignment horizontal="center"/>
    </xf>
    <xf numFmtId="1" fontId="0" fillId="0" borderId="16" xfId="0" applyNumberFormat="1" applyFill="1" applyBorder="1" applyAlignment="1">
      <alignment horizontal="center"/>
    </xf>
    <xf numFmtId="1" fontId="0" fillId="0" borderId="49" xfId="0" applyNumberFormat="1" applyFill="1" applyBorder="1" applyAlignment="1">
      <alignment horizontal="center"/>
    </xf>
    <xf numFmtId="1" fontId="0" fillId="0" borderId="50" xfId="0" applyNumberFormat="1" applyFill="1" applyBorder="1" applyAlignment="1">
      <alignment horizontal="center"/>
    </xf>
    <xf numFmtId="0" fontId="0" fillId="0" borderId="16" xfId="0" applyFill="1" applyBorder="1" applyAlignment="1">
      <alignment horizontal="center"/>
    </xf>
    <xf numFmtId="1" fontId="0" fillId="0" borderId="40" xfId="0" applyNumberFormat="1" applyFill="1" applyBorder="1" applyAlignment="1">
      <alignment horizontal="center"/>
    </xf>
    <xf numFmtId="164" fontId="0" fillId="0" borderId="16" xfId="0" applyNumberFormat="1" applyFill="1" applyBorder="1" applyAlignment="1">
      <alignment horizontal="center"/>
    </xf>
    <xf numFmtId="0" fontId="0" fillId="6" borderId="50" xfId="0" applyFill="1" applyBorder="1" applyAlignment="1">
      <alignment horizontal="center"/>
    </xf>
    <xf numFmtId="1" fontId="0" fillId="6" borderId="49" xfId="0" applyNumberFormat="1" applyFill="1" applyBorder="1" applyAlignment="1">
      <alignment horizontal="center"/>
    </xf>
    <xf numFmtId="0" fontId="0" fillId="6" borderId="44" xfId="0" applyFill="1" applyBorder="1"/>
    <xf numFmtId="0" fontId="1" fillId="6" borderId="44" xfId="0" applyFont="1" applyFill="1" applyBorder="1" applyAlignment="1">
      <alignment horizontal="center"/>
    </xf>
    <xf numFmtId="0" fontId="0" fillId="4" borderId="50" xfId="0" applyFill="1" applyBorder="1" applyAlignment="1">
      <alignment horizontal="center"/>
    </xf>
    <xf numFmtId="1" fontId="0" fillId="4" borderId="49" xfId="0" applyNumberFormat="1" applyFill="1" applyBorder="1" applyAlignment="1">
      <alignment horizontal="center"/>
    </xf>
    <xf numFmtId="0" fontId="0" fillId="4" borderId="48" xfId="0" applyFill="1" applyBorder="1"/>
    <xf numFmtId="0" fontId="1" fillId="4" borderId="48" xfId="0" applyFont="1" applyFill="1" applyBorder="1" applyAlignment="1">
      <alignment horizontal="center"/>
    </xf>
    <xf numFmtId="0" fontId="0" fillId="8" borderId="26" xfId="0" applyFill="1" applyBorder="1" applyAlignment="1">
      <alignment horizontal="center"/>
    </xf>
    <xf numFmtId="1" fontId="0" fillId="8" borderId="43" xfId="0" applyNumberFormat="1" applyFill="1" applyBorder="1" applyAlignment="1">
      <alignment horizontal="center"/>
    </xf>
    <xf numFmtId="0" fontId="0" fillId="8" borderId="38" xfId="0" applyFill="1" applyBorder="1"/>
    <xf numFmtId="0" fontId="1" fillId="8" borderId="38" xfId="0" applyFont="1" applyFill="1" applyBorder="1" applyAlignment="1">
      <alignment horizontal="center"/>
    </xf>
    <xf numFmtId="0" fontId="0" fillId="0" borderId="19" xfId="0" applyBorder="1" applyAlignment="1">
      <alignment horizontal="left"/>
    </xf>
    <xf numFmtId="0" fontId="0" fillId="0" borderId="20" xfId="0" applyBorder="1" applyAlignment="1">
      <alignment horizontal="left"/>
    </xf>
    <xf numFmtId="0" fontId="0" fillId="0" borderId="9" xfId="0" applyBorder="1" applyAlignment="1">
      <alignment horizontal="lef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1" fillId="0" borderId="1" xfId="0" applyFont="1" applyBorder="1" applyAlignment="1">
      <alignment horizontal="center"/>
    </xf>
    <xf numFmtId="0" fontId="1" fillId="0" borderId="2" xfId="0" applyFont="1" applyBorder="1" applyAlignment="1">
      <alignment horizontal="center"/>
    </xf>
    <xf numFmtId="0" fontId="1" fillId="0" borderId="10" xfId="0" applyFont="1" applyBorder="1" applyAlignment="1">
      <alignment horizontal="center"/>
    </xf>
    <xf numFmtId="0" fontId="1" fillId="0" borderId="9" xfId="0" applyFont="1" applyBorder="1" applyAlignment="1">
      <alignment horizontal="center"/>
    </xf>
    <xf numFmtId="0" fontId="1" fillId="2" borderId="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0" fillId="0" borderId="16" xfId="0" applyBorder="1" applyAlignment="1">
      <alignment horizontal="left"/>
    </xf>
    <xf numFmtId="0" fontId="0" fillId="0" borderId="17" xfId="0" applyBorder="1" applyAlignment="1">
      <alignment horizontal="left"/>
    </xf>
    <xf numFmtId="0" fontId="0" fillId="0" borderId="18" xfId="0" applyBorder="1" applyAlignment="1">
      <alignment horizontal="left"/>
    </xf>
    <xf numFmtId="0" fontId="1" fillId="3" borderId="1"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26"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28" xfId="0" applyFont="1" applyFill="1" applyBorder="1" applyAlignment="1">
      <alignment horizontal="center" vertical="center"/>
    </xf>
    <xf numFmtId="0" fontId="4" fillId="0" borderId="4" xfId="0" applyFont="1" applyBorder="1" applyAlignment="1">
      <alignment horizontal="center" vertical="center" textRotation="90"/>
    </xf>
    <xf numFmtId="0" fontId="4" fillId="0" borderId="23" xfId="0" applyFont="1" applyBorder="1" applyAlignment="1">
      <alignment horizontal="center" vertical="center" textRotation="90"/>
    </xf>
    <xf numFmtId="0" fontId="4" fillId="0" borderId="24" xfId="0" applyFont="1" applyBorder="1" applyAlignment="1">
      <alignment horizontal="center" vertical="center" textRotation="90"/>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1" fillId="5" borderId="1"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14" xfId="0" applyFont="1" applyFill="1" applyBorder="1" applyAlignment="1">
      <alignment horizontal="center" vertical="center"/>
    </xf>
    <xf numFmtId="0" fontId="0" fillId="5" borderId="37" xfId="0" applyFill="1" applyBorder="1" applyAlignment="1">
      <alignment horizontal="center" vertical="center"/>
    </xf>
    <xf numFmtId="0" fontId="0" fillId="5" borderId="38" xfId="0" applyFill="1" applyBorder="1" applyAlignment="1">
      <alignment horizontal="center" vertical="center"/>
    </xf>
    <xf numFmtId="0" fontId="1" fillId="0" borderId="21" xfId="0" applyFont="1" applyBorder="1" applyAlignment="1">
      <alignment horizontal="center"/>
    </xf>
    <xf numFmtId="0" fontId="1" fillId="0" borderId="41" xfId="0" applyFont="1" applyBorder="1" applyAlignment="1">
      <alignment horizontal="center"/>
    </xf>
    <xf numFmtId="0" fontId="1" fillId="0" borderId="35" xfId="0" applyFont="1" applyBorder="1" applyAlignment="1">
      <alignment horizontal="center"/>
    </xf>
    <xf numFmtId="0" fontId="0" fillId="5" borderId="1" xfId="0" applyFill="1" applyBorder="1" applyAlignment="1">
      <alignment horizontal="center" vertical="center"/>
    </xf>
    <xf numFmtId="0" fontId="0" fillId="5" borderId="31" xfId="0" applyFill="1" applyBorder="1" applyAlignment="1">
      <alignment horizontal="center" vertical="center"/>
    </xf>
    <xf numFmtId="0" fontId="0" fillId="5" borderId="26" xfId="0" applyFill="1" applyBorder="1" applyAlignment="1">
      <alignment horizontal="center" vertical="center"/>
    </xf>
    <xf numFmtId="0" fontId="0" fillId="5" borderId="32" xfId="0" applyFill="1" applyBorder="1" applyAlignment="1">
      <alignment horizontal="center" vertical="center"/>
    </xf>
    <xf numFmtId="0" fontId="1" fillId="7" borderId="36" xfId="0" applyFont="1" applyFill="1" applyBorder="1" applyAlignment="1">
      <alignment horizontal="center"/>
    </xf>
    <xf numFmtId="0" fontId="1" fillId="7" borderId="34" xfId="0" applyFont="1" applyFill="1"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1" fillId="7" borderId="33" xfId="0" applyFont="1" applyFill="1"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colors>
    <mruColors>
      <color rgb="FFC1EAFF"/>
      <color rgb="FF75D1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3</xdr:row>
      <xdr:rowOff>0</xdr:rowOff>
    </xdr:from>
    <xdr:to>
      <xdr:col>10</xdr:col>
      <xdr:colOff>0</xdr:colOff>
      <xdr:row>10</xdr:row>
      <xdr:rowOff>0</xdr:rowOff>
    </xdr:to>
    <xdr:sp macro="" textlink="">
      <xdr:nvSpPr>
        <xdr:cNvPr id="2" name="TextBox 1">
          <a:extLst>
            <a:ext uri="{FF2B5EF4-FFF2-40B4-BE49-F238E27FC236}">
              <a16:creationId xmlns:a16="http://schemas.microsoft.com/office/drawing/2014/main" id="{FC000090-CCC9-459A-AC1C-313DF22D5820}"/>
            </a:ext>
          </a:extLst>
        </xdr:cNvPr>
        <xdr:cNvSpPr txBox="1"/>
      </xdr:nvSpPr>
      <xdr:spPr>
        <a:xfrm>
          <a:off x="2438400" y="368300"/>
          <a:ext cx="3968750" cy="73660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Bahnschrift Light SemiCondensed" panose="020B0502040204020203" pitchFamily="34" charset="0"/>
            </a:rPr>
            <a:t>To</a:t>
          </a:r>
          <a:r>
            <a:rPr lang="en-GB" sz="1000" baseline="0">
              <a:latin typeface="Bahnschrift Light SemiCondensed" panose="020B0502040204020203" pitchFamily="34" charset="0"/>
            </a:rPr>
            <a:t> calculate your Basel Metabolic Rate (BMR - the number of calories burnt in a resting state per day), please insert your Weight, Height and Age into the Male or Female row. The numbers in italics below is an example, please write your figures over the top.  Once you have finished please click the PAL. tab along the bottom. </a:t>
          </a:r>
          <a:endParaRPr lang="en-GB" sz="1000">
            <a:latin typeface="Bahnschrift Light SemiCondensed" panose="020B0502040204020203" pitchFamily="34" charset="0"/>
          </a:endParaRPr>
        </a:p>
        <a:p>
          <a:endParaRPr lang="en-GB" sz="1000"/>
        </a:p>
        <a:p>
          <a:endParaRPr lang="en-GB" sz="1000"/>
        </a:p>
        <a:p>
          <a:endParaRPr lang="en-GB" sz="1000"/>
        </a:p>
      </xdr:txBody>
    </xdr:sp>
    <xdr:clientData/>
  </xdr:twoCellAnchor>
  <xdr:twoCellAnchor>
    <xdr:from>
      <xdr:col>4</xdr:col>
      <xdr:colOff>0</xdr:colOff>
      <xdr:row>1</xdr:row>
      <xdr:rowOff>0</xdr:rowOff>
    </xdr:from>
    <xdr:to>
      <xdr:col>10</xdr:col>
      <xdr:colOff>0</xdr:colOff>
      <xdr:row>3</xdr:row>
      <xdr:rowOff>0</xdr:rowOff>
    </xdr:to>
    <xdr:sp macro="" textlink="">
      <xdr:nvSpPr>
        <xdr:cNvPr id="3" name="TextBox 2">
          <a:extLst>
            <a:ext uri="{FF2B5EF4-FFF2-40B4-BE49-F238E27FC236}">
              <a16:creationId xmlns:a16="http://schemas.microsoft.com/office/drawing/2014/main" id="{ABE10D60-60CC-478A-AA44-98BCED1612A3}"/>
            </a:ext>
          </a:extLst>
        </xdr:cNvPr>
        <xdr:cNvSpPr txBox="1"/>
      </xdr:nvSpPr>
      <xdr:spPr>
        <a:xfrm>
          <a:off x="2438400" y="368300"/>
          <a:ext cx="3968750" cy="368300"/>
        </a:xfrm>
        <a:prstGeom prst="rect">
          <a:avLst/>
        </a:prstGeom>
        <a:solidFill>
          <a:schemeClr val="bg2"/>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BMR</a:t>
          </a:r>
          <a:r>
            <a:rPr lang="en-GB" sz="1800" b="1" baseline="0"/>
            <a:t> Calculation. </a:t>
          </a:r>
          <a:endParaRPr lang="en-GB" sz="1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xdr:row>
      <xdr:rowOff>0</xdr:rowOff>
    </xdr:from>
    <xdr:to>
      <xdr:col>10</xdr:col>
      <xdr:colOff>0</xdr:colOff>
      <xdr:row>10</xdr:row>
      <xdr:rowOff>0</xdr:rowOff>
    </xdr:to>
    <xdr:sp macro="" textlink="">
      <xdr:nvSpPr>
        <xdr:cNvPr id="8" name="TextBox 7">
          <a:extLst>
            <a:ext uri="{FF2B5EF4-FFF2-40B4-BE49-F238E27FC236}">
              <a16:creationId xmlns:a16="http://schemas.microsoft.com/office/drawing/2014/main" id="{C84D7B57-44D3-4120-8AC7-44819C54D127}"/>
            </a:ext>
          </a:extLst>
        </xdr:cNvPr>
        <xdr:cNvSpPr txBox="1"/>
      </xdr:nvSpPr>
      <xdr:spPr>
        <a:xfrm>
          <a:off x="2438400" y="736600"/>
          <a:ext cx="3968750" cy="92075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Bahnschrift Light SemiCondensed" panose="020B0502040204020203" pitchFamily="34" charset="0"/>
            </a:rPr>
            <a:t>PAL</a:t>
          </a:r>
          <a:r>
            <a:rPr lang="en-GB" sz="1000" baseline="0">
              <a:latin typeface="Bahnschrift Light SemiCondensed" panose="020B0502040204020203" pitchFamily="34" charset="0"/>
            </a:rPr>
            <a:t> (Physical Activity Levels) is a measurement used to calculate how many calories the body is going to need when taking exercise into consideration per day. Please use the PAL Guide below to see what your </a:t>
          </a:r>
          <a:r>
            <a:rPr lang="en-GB" sz="1000" baseline="0">
              <a:solidFill>
                <a:schemeClr val="dk1"/>
              </a:solidFill>
              <a:effectLst/>
              <a:latin typeface="Bahnschrift Light SemiCondensed" panose="020B0502040204020203" pitchFamily="34" charset="0"/>
              <a:ea typeface="+mn-ea"/>
              <a:cs typeface="+mn-cs"/>
            </a:rPr>
            <a:t>Physical Activity Level is. </a:t>
          </a:r>
        </a:p>
        <a:p>
          <a:r>
            <a:rPr lang="en-GB" sz="1000" baseline="0">
              <a:solidFill>
                <a:schemeClr val="dk1"/>
              </a:solidFill>
              <a:effectLst/>
              <a:latin typeface="Bahnschrift Light SemiCondensed" panose="020B0502040204020203" pitchFamily="34" charset="0"/>
              <a:ea typeface="+mn-ea"/>
              <a:cs typeface="+mn-cs"/>
            </a:rPr>
            <a:t>Then click the drop down list under PAL in the table below to select your PAL. Your total calories will be calculated for you. Once you have finished this please click the Mod. tab below.  </a:t>
          </a:r>
          <a:endParaRPr lang="en-GB" sz="1000">
            <a:latin typeface="Bahnschrift Light SemiCondensed" panose="020B0502040204020203" pitchFamily="34" charset="0"/>
          </a:endParaRPr>
        </a:p>
      </xdr:txBody>
    </xdr:sp>
    <xdr:clientData/>
  </xdr:twoCellAnchor>
  <xdr:twoCellAnchor>
    <xdr:from>
      <xdr:col>4</xdr:col>
      <xdr:colOff>0</xdr:colOff>
      <xdr:row>1</xdr:row>
      <xdr:rowOff>0</xdr:rowOff>
    </xdr:from>
    <xdr:to>
      <xdr:col>10</xdr:col>
      <xdr:colOff>0</xdr:colOff>
      <xdr:row>3</xdr:row>
      <xdr:rowOff>0</xdr:rowOff>
    </xdr:to>
    <xdr:sp macro="" textlink="">
      <xdr:nvSpPr>
        <xdr:cNvPr id="9" name="TextBox 8">
          <a:extLst>
            <a:ext uri="{FF2B5EF4-FFF2-40B4-BE49-F238E27FC236}">
              <a16:creationId xmlns:a16="http://schemas.microsoft.com/office/drawing/2014/main" id="{0445E883-EDED-46A2-8E08-942ADC7589F4}"/>
            </a:ext>
          </a:extLst>
        </xdr:cNvPr>
        <xdr:cNvSpPr txBox="1"/>
      </xdr:nvSpPr>
      <xdr:spPr>
        <a:xfrm>
          <a:off x="2438400" y="368300"/>
          <a:ext cx="3968750" cy="368300"/>
        </a:xfrm>
        <a:prstGeom prst="rect">
          <a:avLst/>
        </a:prstGeom>
        <a:solidFill>
          <a:schemeClr val="accent1">
            <a:lumMod val="20000"/>
            <a:lumOff val="80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PAL</a:t>
          </a:r>
          <a:r>
            <a:rPr lang="en-GB" sz="1800" b="1" baseline="0"/>
            <a:t> Calculation. </a:t>
          </a:r>
          <a:endParaRPr lang="en-GB" sz="10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3</xdr:row>
      <xdr:rowOff>0</xdr:rowOff>
    </xdr:from>
    <xdr:to>
      <xdr:col>10</xdr:col>
      <xdr:colOff>0</xdr:colOff>
      <xdr:row>10</xdr:row>
      <xdr:rowOff>0</xdr:rowOff>
    </xdr:to>
    <xdr:sp macro="" textlink="">
      <xdr:nvSpPr>
        <xdr:cNvPr id="2" name="TextBox 1">
          <a:extLst>
            <a:ext uri="{FF2B5EF4-FFF2-40B4-BE49-F238E27FC236}">
              <a16:creationId xmlns:a16="http://schemas.microsoft.com/office/drawing/2014/main" id="{B775A873-68FD-4093-B213-A1B1D6603829}"/>
            </a:ext>
          </a:extLst>
        </xdr:cNvPr>
        <xdr:cNvSpPr txBox="1"/>
      </xdr:nvSpPr>
      <xdr:spPr>
        <a:xfrm>
          <a:off x="2438400" y="552450"/>
          <a:ext cx="3968750" cy="128905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aseline="0">
              <a:solidFill>
                <a:schemeClr val="dk1"/>
              </a:solidFill>
              <a:effectLst/>
              <a:latin typeface="Bahnschrift Light SemiCondensed" panose="020B0502040204020203" pitchFamily="34" charset="0"/>
              <a:ea typeface="+mn-ea"/>
              <a:cs typeface="+mn-cs"/>
            </a:rPr>
            <a:t>The modification tab takes into conideration weight loss and weight gain plus training over a 7 day peroid. Please see the below table for the number of caloires that should be suitable for you. </a:t>
          </a:r>
        </a:p>
        <a:p>
          <a:pPr marL="0" marR="0" lvl="0" indent="0" defTabSz="914400" eaLnBrk="1" fontAlgn="auto" latinLnBrk="0" hangingPunct="1">
            <a:lnSpc>
              <a:spcPct val="100000"/>
            </a:lnSpc>
            <a:spcBef>
              <a:spcPts val="0"/>
            </a:spcBef>
            <a:spcAft>
              <a:spcPts val="0"/>
            </a:spcAft>
            <a:buClrTx/>
            <a:buSzTx/>
            <a:buFontTx/>
            <a:buNone/>
            <a:tabLst/>
            <a:defRPr/>
          </a:pPr>
          <a:endParaRPr lang="en-GB" sz="1000" baseline="0">
            <a:solidFill>
              <a:schemeClr val="dk1"/>
            </a:solidFill>
            <a:effectLst/>
            <a:latin typeface="Bahnschrift Light SemiCondensed" panose="020B0502040204020203"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aseline="0">
              <a:solidFill>
                <a:schemeClr val="dk1"/>
              </a:solidFill>
              <a:effectLst/>
              <a:latin typeface="Bahnschrift Light SemiCondensed" panose="020B0502040204020203" pitchFamily="34" charset="0"/>
              <a:ea typeface="+mn-ea"/>
              <a:cs typeface="+mn-cs"/>
            </a:rPr>
            <a:t>If you look at the RDI tab below you will see your Recomedned Daliy Intake table. This outlines detials of how much of the types of foods you should eat. </a:t>
          </a:r>
          <a:endParaRPr lang="en-GB" sz="1000">
            <a:effectLst/>
            <a:latin typeface="Bahnschrift Light SemiCondensed" panose="020B0502040204020203" pitchFamily="34" charset="0"/>
          </a:endParaRPr>
        </a:p>
        <a:p>
          <a:endParaRPr lang="en-GB" sz="800">
            <a:solidFill>
              <a:srgbClr val="FF0000"/>
            </a:solidFill>
            <a:latin typeface="Bahnschrift Light SemiCondensed" panose="020B0502040204020203" pitchFamily="34" charset="0"/>
          </a:endParaRPr>
        </a:p>
      </xdr:txBody>
    </xdr:sp>
    <xdr:clientData/>
  </xdr:twoCellAnchor>
  <xdr:twoCellAnchor>
    <xdr:from>
      <xdr:col>4</xdr:col>
      <xdr:colOff>0</xdr:colOff>
      <xdr:row>1</xdr:row>
      <xdr:rowOff>0</xdr:rowOff>
    </xdr:from>
    <xdr:to>
      <xdr:col>10</xdr:col>
      <xdr:colOff>0</xdr:colOff>
      <xdr:row>3</xdr:row>
      <xdr:rowOff>0</xdr:rowOff>
    </xdr:to>
    <xdr:sp macro="" textlink="">
      <xdr:nvSpPr>
        <xdr:cNvPr id="3" name="TextBox 2">
          <a:extLst>
            <a:ext uri="{FF2B5EF4-FFF2-40B4-BE49-F238E27FC236}">
              <a16:creationId xmlns:a16="http://schemas.microsoft.com/office/drawing/2014/main" id="{5DACB465-E162-43D3-B10B-03A2ABA6E4FE}"/>
            </a:ext>
          </a:extLst>
        </xdr:cNvPr>
        <xdr:cNvSpPr txBox="1"/>
      </xdr:nvSpPr>
      <xdr:spPr>
        <a:xfrm>
          <a:off x="2438400" y="184150"/>
          <a:ext cx="3968750" cy="368300"/>
        </a:xfrm>
        <a:prstGeom prst="rect">
          <a:avLst/>
        </a:prstGeom>
        <a:solidFill>
          <a:schemeClr val="accent6">
            <a:lumMod val="20000"/>
            <a:lumOff val="80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GB" sz="1800" b="1">
              <a:solidFill>
                <a:schemeClr val="dk1"/>
              </a:solidFill>
              <a:effectLst/>
              <a:latin typeface="+mn-lt"/>
              <a:ea typeface="+mn-ea"/>
              <a:cs typeface="+mn-cs"/>
            </a:rPr>
            <a:t>Modifications.</a:t>
          </a:r>
          <a:endParaRPr lang="en-GB" sz="14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10</xdr:col>
      <xdr:colOff>311150</xdr:colOff>
      <xdr:row>3</xdr:row>
      <xdr:rowOff>0</xdr:rowOff>
    </xdr:to>
    <xdr:sp macro="" textlink="">
      <xdr:nvSpPr>
        <xdr:cNvPr id="3" name="TextBox 2">
          <a:extLst>
            <a:ext uri="{FF2B5EF4-FFF2-40B4-BE49-F238E27FC236}">
              <a16:creationId xmlns:a16="http://schemas.microsoft.com/office/drawing/2014/main" id="{262D98C3-421B-420B-8C06-D9DB3D353BDA}"/>
            </a:ext>
          </a:extLst>
        </xdr:cNvPr>
        <xdr:cNvSpPr txBox="1"/>
      </xdr:nvSpPr>
      <xdr:spPr>
        <a:xfrm>
          <a:off x="1600200" y="184150"/>
          <a:ext cx="3968750" cy="368300"/>
        </a:xfrm>
        <a:prstGeom prst="rect">
          <a:avLst/>
        </a:prstGeom>
        <a:solidFill>
          <a:srgbClr val="C1EAFF"/>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GB" sz="1800" b="1">
              <a:solidFill>
                <a:schemeClr val="dk1"/>
              </a:solidFill>
              <a:effectLst/>
              <a:latin typeface="+mn-lt"/>
              <a:ea typeface="+mn-ea"/>
              <a:cs typeface="+mn-cs"/>
            </a:rPr>
            <a:t>Recommend Daily Intake.</a:t>
          </a:r>
          <a:r>
            <a:rPr lang="en-GB" sz="1800" b="1" baseline="0"/>
            <a:t> </a:t>
          </a:r>
          <a:endParaRPr lang="en-GB" sz="1800" b="1"/>
        </a:p>
      </xdr:txBody>
    </xdr:sp>
    <xdr:clientData/>
  </xdr:twoCellAnchor>
  <xdr:twoCellAnchor>
    <xdr:from>
      <xdr:col>4</xdr:col>
      <xdr:colOff>0</xdr:colOff>
      <xdr:row>3</xdr:row>
      <xdr:rowOff>0</xdr:rowOff>
    </xdr:from>
    <xdr:to>
      <xdr:col>10</xdr:col>
      <xdr:colOff>311150</xdr:colOff>
      <xdr:row>8</xdr:row>
      <xdr:rowOff>0</xdr:rowOff>
    </xdr:to>
    <xdr:sp macro="" textlink="">
      <xdr:nvSpPr>
        <xdr:cNvPr id="4" name="TextBox 3">
          <a:extLst>
            <a:ext uri="{FF2B5EF4-FFF2-40B4-BE49-F238E27FC236}">
              <a16:creationId xmlns:a16="http://schemas.microsoft.com/office/drawing/2014/main" id="{C6CB6891-34FF-4DB7-8F18-5A9F0D1A0245}"/>
            </a:ext>
          </a:extLst>
        </xdr:cNvPr>
        <xdr:cNvSpPr txBox="1"/>
      </xdr:nvSpPr>
      <xdr:spPr>
        <a:xfrm>
          <a:off x="1600200" y="552450"/>
          <a:ext cx="3968750" cy="55245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Bahnschrift Light SemiCondensed" panose="020B0502040204020203" pitchFamily="34" charset="0"/>
            </a:rPr>
            <a:t>Below is the recommended</a:t>
          </a:r>
          <a:r>
            <a:rPr lang="en-GB" sz="1000" baseline="0">
              <a:latin typeface="Bahnschrift Light SemiCondensed" panose="020B0502040204020203" pitchFamily="34" charset="0"/>
            </a:rPr>
            <a:t> number of grams and calories based of the information provided in the pervious tab. Please note, these are just rough guides, the BCA nurtion guide provided in your training programme can supply further information. Next see the Meal Plan document to find the meals best for you based of this information. </a:t>
          </a:r>
          <a:endParaRPr lang="en-GB" sz="1000">
            <a:latin typeface="Bahnschrift Light SemiCondensed" panose="020B0502040204020203"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CB3CD-E5D1-42E2-B688-BBCA23BB33D4}">
  <dimension ref="E11:M20"/>
  <sheetViews>
    <sheetView tabSelected="1" zoomScale="160" zoomScaleNormal="160" workbookViewId="0"/>
  </sheetViews>
  <sheetFormatPr baseColWidth="10" defaultColWidth="8.83203125" defaultRowHeight="15" x14ac:dyDescent="0.2"/>
  <cols>
    <col min="5" max="5" width="13.1640625" bestFit="1" customWidth="1"/>
  </cols>
  <sheetData>
    <row r="11" spans="5:10" ht="16" thickBot="1" x14ac:dyDescent="0.25"/>
    <row r="12" spans="5:10" x14ac:dyDescent="0.2">
      <c r="E12" s="96" t="s">
        <v>1</v>
      </c>
      <c r="F12" s="97"/>
      <c r="G12" s="1" t="s">
        <v>2</v>
      </c>
      <c r="H12" s="2" t="s">
        <v>3</v>
      </c>
      <c r="I12" s="2" t="s">
        <v>4</v>
      </c>
      <c r="J12" s="3" t="s">
        <v>5</v>
      </c>
    </row>
    <row r="13" spans="5:10" ht="16" thickBot="1" x14ac:dyDescent="0.25">
      <c r="E13" s="98"/>
      <c r="F13" s="99"/>
      <c r="G13" s="4" t="s">
        <v>6</v>
      </c>
      <c r="H13" s="5" t="s">
        <v>7</v>
      </c>
      <c r="I13" s="5" t="s">
        <v>8</v>
      </c>
      <c r="J13" s="6" t="s">
        <v>0</v>
      </c>
    </row>
    <row r="14" spans="5:10" x14ac:dyDescent="0.2">
      <c r="E14" s="100" t="s">
        <v>9</v>
      </c>
      <c r="F14" s="101"/>
      <c r="G14" s="12"/>
      <c r="H14" s="13"/>
      <c r="I14" s="13"/>
      <c r="J14" s="7">
        <f>SUM(10*G14)+(6.25*H14)-(5*I14+5)</f>
        <v>-5</v>
      </c>
    </row>
    <row r="15" spans="5:10" ht="16" thickBot="1" x14ac:dyDescent="0.25">
      <c r="E15" s="102" t="s">
        <v>10</v>
      </c>
      <c r="F15" s="103"/>
      <c r="G15" s="14"/>
      <c r="H15" s="15"/>
      <c r="I15" s="15"/>
      <c r="J15" s="9">
        <f>SUM(11*G15)+(6.25*H15)-(5*I15)-161</f>
        <v>-161</v>
      </c>
    </row>
    <row r="16" spans="5:10" ht="16" thickBot="1" x14ac:dyDescent="0.25"/>
    <row r="17" spans="5:13" x14ac:dyDescent="0.2">
      <c r="E17" s="104" t="s">
        <v>11</v>
      </c>
      <c r="F17" s="105"/>
      <c r="G17" s="105"/>
      <c r="H17" s="105"/>
      <c r="I17" s="105"/>
      <c r="J17" s="105"/>
      <c r="K17" s="105"/>
      <c r="L17" s="105"/>
      <c r="M17" s="106"/>
    </row>
    <row r="18" spans="5:13" x14ac:dyDescent="0.2">
      <c r="E18" s="107"/>
      <c r="F18" s="108"/>
      <c r="G18" s="108"/>
      <c r="H18" s="108"/>
      <c r="I18" s="108"/>
      <c r="J18" s="108"/>
      <c r="K18" s="108"/>
      <c r="L18" s="108"/>
      <c r="M18" s="109"/>
    </row>
    <row r="19" spans="5:13" x14ac:dyDescent="0.2">
      <c r="E19" s="10" t="s">
        <v>12</v>
      </c>
      <c r="F19" s="110" t="s">
        <v>13</v>
      </c>
      <c r="G19" s="111"/>
      <c r="H19" s="111"/>
      <c r="I19" s="111"/>
      <c r="J19" s="111"/>
      <c r="K19" s="111"/>
      <c r="L19" s="111"/>
      <c r="M19" s="112"/>
    </row>
    <row r="20" spans="5:13" ht="16" thickBot="1" x14ac:dyDescent="0.25">
      <c r="E20" s="11" t="s">
        <v>14</v>
      </c>
      <c r="F20" s="93" t="s">
        <v>15</v>
      </c>
      <c r="G20" s="94"/>
      <c r="H20" s="94"/>
      <c r="I20" s="94"/>
      <c r="J20" s="94"/>
      <c r="K20" s="94"/>
      <c r="L20" s="94"/>
      <c r="M20" s="95"/>
    </row>
  </sheetData>
  <mergeCells count="6">
    <mergeCell ref="F20:M20"/>
    <mergeCell ref="E12:F13"/>
    <mergeCell ref="E14:F14"/>
    <mergeCell ref="E15:F15"/>
    <mergeCell ref="E17:M18"/>
    <mergeCell ref="F19:M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87F8F-B0F9-48C3-9B20-B2CD25F46833}">
  <dimension ref="E3:R20"/>
  <sheetViews>
    <sheetView zoomScale="160" zoomScaleNormal="160" workbookViewId="0">
      <selection activeCell="E20" sqref="E20"/>
    </sheetView>
  </sheetViews>
  <sheetFormatPr baseColWidth="10" defaultColWidth="8.83203125" defaultRowHeight="15" x14ac:dyDescent="0.2"/>
  <cols>
    <col min="5" max="5" width="13.1640625" customWidth="1"/>
  </cols>
  <sheetData>
    <row r="3" spans="5:18" x14ac:dyDescent="0.2">
      <c r="P3" s="23"/>
      <c r="Q3" s="23"/>
      <c r="R3" s="23"/>
    </row>
    <row r="4" spans="5:18" x14ac:dyDescent="0.2">
      <c r="P4" s="23"/>
      <c r="Q4" s="23"/>
      <c r="R4" s="23"/>
    </row>
    <row r="5" spans="5:18" x14ac:dyDescent="0.2">
      <c r="P5" s="23"/>
      <c r="Q5" s="23"/>
      <c r="R5" s="23"/>
    </row>
    <row r="6" spans="5:18" x14ac:dyDescent="0.2">
      <c r="P6" s="23"/>
      <c r="Q6" s="23"/>
      <c r="R6" s="23"/>
    </row>
    <row r="7" spans="5:18" x14ac:dyDescent="0.2">
      <c r="P7" s="23"/>
      <c r="Q7" s="23"/>
      <c r="R7" s="23"/>
    </row>
    <row r="8" spans="5:18" x14ac:dyDescent="0.2">
      <c r="P8" s="23"/>
      <c r="Q8" s="23"/>
      <c r="R8" s="23"/>
    </row>
    <row r="9" spans="5:18" x14ac:dyDescent="0.2">
      <c r="P9" s="23"/>
      <c r="Q9" s="23"/>
      <c r="R9" s="23"/>
    </row>
    <row r="10" spans="5:18" x14ac:dyDescent="0.2">
      <c r="P10" s="23"/>
      <c r="Q10" s="23"/>
      <c r="R10" s="23"/>
    </row>
    <row r="11" spans="5:18" ht="16" thickBot="1" x14ac:dyDescent="0.25">
      <c r="P11" s="23"/>
      <c r="Q11" s="23"/>
      <c r="R11" s="23"/>
    </row>
    <row r="12" spans="5:18" x14ac:dyDescent="0.2">
      <c r="E12" s="122" t="s">
        <v>1</v>
      </c>
      <c r="F12" s="123"/>
      <c r="G12" s="1"/>
      <c r="H12" s="2"/>
      <c r="I12" s="119" t="s">
        <v>38</v>
      </c>
      <c r="J12" s="3"/>
    </row>
    <row r="13" spans="5:18" ht="16" thickBot="1" x14ac:dyDescent="0.25">
      <c r="E13" s="124"/>
      <c r="F13" s="125"/>
      <c r="G13" s="4" t="s">
        <v>22</v>
      </c>
      <c r="H13" s="5" t="s">
        <v>0</v>
      </c>
      <c r="I13" s="120"/>
      <c r="J13" s="6" t="s">
        <v>5</v>
      </c>
    </row>
    <row r="14" spans="5:18" x14ac:dyDescent="0.2">
      <c r="E14" s="100" t="s">
        <v>9</v>
      </c>
      <c r="F14" s="101"/>
      <c r="G14" s="16">
        <v>1.55</v>
      </c>
      <c r="H14" s="17">
        <f>BMR.!J14</f>
        <v>-5</v>
      </c>
      <c r="I14" s="120"/>
      <c r="J14" s="18">
        <f>G14*H14</f>
        <v>-7.75</v>
      </c>
    </row>
    <row r="15" spans="5:18" ht="16" thickBot="1" x14ac:dyDescent="0.25">
      <c r="E15" s="102" t="s">
        <v>10</v>
      </c>
      <c r="F15" s="103"/>
      <c r="G15" s="19">
        <v>1.7250000000000001</v>
      </c>
      <c r="H15" s="21">
        <f>BMR.!J15</f>
        <v>-161</v>
      </c>
      <c r="I15" s="121"/>
      <c r="J15" s="20">
        <f>G15*H15</f>
        <v>-277.72500000000002</v>
      </c>
    </row>
    <row r="16" spans="5:18" ht="16" thickBot="1" x14ac:dyDescent="0.25"/>
    <row r="17" spans="5:13" x14ac:dyDescent="0.2">
      <c r="E17" s="113" t="s">
        <v>23</v>
      </c>
      <c r="F17" s="114"/>
      <c r="G17" s="114"/>
      <c r="H17" s="114"/>
      <c r="I17" s="114"/>
      <c r="J17" s="114"/>
      <c r="K17" s="114"/>
      <c r="L17" s="114"/>
      <c r="M17" s="115"/>
    </row>
    <row r="18" spans="5:13" ht="16" thickBot="1" x14ac:dyDescent="0.25">
      <c r="E18" s="116"/>
      <c r="F18" s="117"/>
      <c r="G18" s="117"/>
      <c r="H18" s="117"/>
      <c r="I18" s="117"/>
      <c r="J18" s="117"/>
      <c r="K18" s="117"/>
      <c r="L18" s="117"/>
      <c r="M18" s="118"/>
    </row>
    <row r="19" spans="5:13" x14ac:dyDescent="0.2">
      <c r="E19" s="53" t="s">
        <v>50</v>
      </c>
      <c r="F19" s="54" t="s">
        <v>16</v>
      </c>
      <c r="G19" s="55" t="s">
        <v>17</v>
      </c>
      <c r="H19" s="55" t="s">
        <v>18</v>
      </c>
      <c r="I19" s="55" t="s">
        <v>19</v>
      </c>
      <c r="J19" s="55" t="s">
        <v>20</v>
      </c>
      <c r="K19" s="55" t="s">
        <v>21</v>
      </c>
      <c r="L19" s="25"/>
      <c r="M19" s="24"/>
    </row>
    <row r="20" spans="5:13" ht="16" thickBot="1" x14ac:dyDescent="0.25">
      <c r="E20" s="11" t="s">
        <v>22</v>
      </c>
      <c r="F20" s="8">
        <v>1.2</v>
      </c>
      <c r="G20" s="8">
        <v>1.375</v>
      </c>
      <c r="H20" s="8">
        <v>1.55</v>
      </c>
      <c r="I20" s="8">
        <v>1.7250000000000001</v>
      </c>
      <c r="J20" s="8">
        <v>1.9</v>
      </c>
      <c r="K20" s="8">
        <v>2.2000000000000002</v>
      </c>
      <c r="L20" s="26"/>
      <c r="M20" s="22"/>
    </row>
  </sheetData>
  <mergeCells count="5">
    <mergeCell ref="E17:M18"/>
    <mergeCell ref="I12:I15"/>
    <mergeCell ref="E12:F13"/>
    <mergeCell ref="E14:F14"/>
    <mergeCell ref="E15:F15"/>
  </mergeCells>
  <dataValidations count="1">
    <dataValidation type="list" allowBlank="1" showInputMessage="1" showErrorMessage="1" sqref="O4:O11 G14:G15" xr:uid="{7ED98D25-90A3-4CB1-9099-8A1D9D426A31}">
      <formula1>"1.2,1.375,1.55,1.725,1.9, 2.2"</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84ACB-FC42-45AC-B9DA-72423F47AB11}">
  <dimension ref="C5:AD37"/>
  <sheetViews>
    <sheetView zoomScale="160" zoomScaleNormal="160" workbookViewId="0">
      <selection activeCell="H15" sqref="H15"/>
    </sheetView>
  </sheetViews>
  <sheetFormatPr baseColWidth="10" defaultColWidth="8.83203125" defaultRowHeight="15" x14ac:dyDescent="0.2"/>
  <cols>
    <col min="5" max="5" width="13.1640625" bestFit="1" customWidth="1"/>
  </cols>
  <sheetData>
    <row r="5" spans="3:10" x14ac:dyDescent="0.2">
      <c r="C5" s="27"/>
    </row>
    <row r="6" spans="3:10" x14ac:dyDescent="0.2">
      <c r="C6" s="27"/>
    </row>
    <row r="7" spans="3:10" x14ac:dyDescent="0.2">
      <c r="C7" s="27"/>
    </row>
    <row r="8" spans="3:10" x14ac:dyDescent="0.2">
      <c r="C8" s="27"/>
    </row>
    <row r="9" spans="3:10" x14ac:dyDescent="0.2">
      <c r="C9" s="27"/>
    </row>
    <row r="10" spans="3:10" x14ac:dyDescent="0.2">
      <c r="C10" s="27"/>
    </row>
    <row r="11" spans="3:10" ht="16" thickBot="1" x14ac:dyDescent="0.25">
      <c r="C11" s="27"/>
    </row>
    <row r="12" spans="3:10" x14ac:dyDescent="0.2">
      <c r="C12" s="27"/>
      <c r="E12" s="137" t="s">
        <v>1</v>
      </c>
      <c r="F12" s="138"/>
      <c r="G12" s="33"/>
      <c r="H12" s="29" t="s">
        <v>5</v>
      </c>
      <c r="I12" s="29" t="s">
        <v>5</v>
      </c>
      <c r="J12" s="3" t="s">
        <v>5</v>
      </c>
    </row>
    <row r="13" spans="3:10" ht="16" thickBot="1" x14ac:dyDescent="0.25">
      <c r="C13" s="27"/>
      <c r="E13" s="139"/>
      <c r="F13" s="140"/>
      <c r="G13" s="50" t="s">
        <v>34</v>
      </c>
      <c r="H13" s="5" t="s">
        <v>26</v>
      </c>
      <c r="I13" s="5" t="s">
        <v>24</v>
      </c>
      <c r="J13" s="28" t="s">
        <v>25</v>
      </c>
    </row>
    <row r="14" spans="3:10" x14ac:dyDescent="0.2">
      <c r="C14" s="27"/>
      <c r="E14" s="134" t="s">
        <v>9</v>
      </c>
      <c r="F14" s="135"/>
      <c r="G14" s="51">
        <f>10*3.5*BMR.!G14/200</f>
        <v>0</v>
      </c>
      <c r="H14" s="17">
        <f>G14+PAL.!J14</f>
        <v>-7.75</v>
      </c>
      <c r="I14" s="17">
        <f>H14*0.85</f>
        <v>-6.5874999999999995</v>
      </c>
      <c r="J14" s="18">
        <f>H14*1.2</f>
        <v>-9.2999999999999989</v>
      </c>
    </row>
    <row r="15" spans="3:10" ht="16" thickBot="1" x14ac:dyDescent="0.25">
      <c r="C15" s="27"/>
      <c r="E15" s="102" t="s">
        <v>10</v>
      </c>
      <c r="F15" s="136"/>
      <c r="G15" s="52">
        <f>10*3.5*BMR.!G14/200</f>
        <v>0</v>
      </c>
      <c r="H15" s="21">
        <f>G15+PAL.!J15</f>
        <v>-277.72500000000002</v>
      </c>
      <c r="I15" s="21">
        <f>H15*0.85</f>
        <v>-236.06625000000003</v>
      </c>
      <c r="J15" s="20">
        <f>H15*1.2</f>
        <v>-333.27000000000004</v>
      </c>
    </row>
    <row r="16" spans="3:10" ht="16" thickBot="1" x14ac:dyDescent="0.25">
      <c r="C16" s="27"/>
    </row>
    <row r="17" spans="3:30" ht="16" thickBot="1" x14ac:dyDescent="0.25">
      <c r="C17" s="27"/>
      <c r="E17" s="126" t="s">
        <v>11</v>
      </c>
      <c r="F17" s="127"/>
      <c r="G17" s="127"/>
      <c r="H17" s="127"/>
      <c r="I17" s="127"/>
      <c r="J17" s="127"/>
      <c r="K17" s="127"/>
      <c r="L17" s="127"/>
      <c r="M17" s="128"/>
    </row>
    <row r="18" spans="3:30" x14ac:dyDescent="0.2">
      <c r="C18" s="27"/>
      <c r="E18" s="129"/>
      <c r="F18" s="130"/>
      <c r="G18" s="130"/>
      <c r="H18" s="130"/>
      <c r="I18" s="130"/>
      <c r="J18" s="130"/>
      <c r="K18" s="130"/>
      <c r="L18" s="130"/>
      <c r="M18" s="131"/>
      <c r="Y18" s="132" t="s">
        <v>1</v>
      </c>
      <c r="Z18" s="39"/>
      <c r="AA18" s="33"/>
      <c r="AB18" s="29"/>
      <c r="AC18" s="29"/>
      <c r="AD18" s="3"/>
    </row>
    <row r="19" spans="3:30" ht="16" thickBot="1" x14ac:dyDescent="0.25">
      <c r="C19" s="27"/>
      <c r="E19" s="10" t="s">
        <v>51</v>
      </c>
      <c r="F19" s="110" t="s">
        <v>53</v>
      </c>
      <c r="G19" s="111"/>
      <c r="H19" s="111"/>
      <c r="I19" s="111"/>
      <c r="J19" s="111"/>
      <c r="K19" s="111"/>
      <c r="L19" s="111"/>
      <c r="M19" s="112"/>
      <c r="Y19" s="133"/>
      <c r="Z19" s="37" t="s">
        <v>35</v>
      </c>
      <c r="AA19" s="34" t="s">
        <v>34</v>
      </c>
      <c r="AB19" s="5" t="s">
        <v>26</v>
      </c>
      <c r="AC19" s="5" t="s">
        <v>24</v>
      </c>
      <c r="AD19" s="32" t="s">
        <v>25</v>
      </c>
    </row>
    <row r="20" spans="3:30" ht="16" thickBot="1" x14ac:dyDescent="0.25">
      <c r="C20" s="27"/>
      <c r="E20" s="11" t="s">
        <v>52</v>
      </c>
      <c r="F20" s="93" t="s">
        <v>54</v>
      </c>
      <c r="G20" s="94"/>
      <c r="H20" s="94"/>
      <c r="I20" s="94"/>
      <c r="J20" s="94"/>
      <c r="K20" s="94"/>
      <c r="L20" s="94"/>
      <c r="M20" s="95"/>
      <c r="Y20" s="35" t="s">
        <v>9</v>
      </c>
      <c r="Z20" s="38">
        <v>103</v>
      </c>
      <c r="AA20" s="40">
        <f>10*3.5*BMR.!AA20/200</f>
        <v>0</v>
      </c>
      <c r="AB20" s="17">
        <f>AA20+PAL.!AD20</f>
        <v>0</v>
      </c>
      <c r="AC20" s="17">
        <f>AB20*0.85</f>
        <v>0</v>
      </c>
      <c r="AD20" s="18">
        <f>AB20*1.2</f>
        <v>0</v>
      </c>
    </row>
    <row r="21" spans="3:30" ht="16" thickBot="1" x14ac:dyDescent="0.25">
      <c r="C21" s="27"/>
      <c r="E21" s="49"/>
      <c r="F21" s="31"/>
      <c r="G21" s="30"/>
      <c r="H21" s="30"/>
      <c r="I21" s="30"/>
      <c r="J21" s="30"/>
      <c r="K21" s="30"/>
      <c r="L21" s="30"/>
      <c r="M21" s="30"/>
      <c r="N21" s="30"/>
      <c r="Y21" s="36" t="s">
        <v>10</v>
      </c>
      <c r="Z21" s="41">
        <v>103</v>
      </c>
      <c r="AA21" s="42">
        <f>10*3.5*BMR.!AA20/200</f>
        <v>0</v>
      </c>
      <c r="AB21" s="21">
        <f>AA21+PAL.!AD21</f>
        <v>0</v>
      </c>
      <c r="AC21" s="21">
        <f>AB21*0.85</f>
        <v>0</v>
      </c>
      <c r="AD21" s="20">
        <f>AB21*1.2</f>
        <v>0</v>
      </c>
    </row>
    <row r="22" spans="3:30" x14ac:dyDescent="0.2">
      <c r="C22" s="27"/>
      <c r="E22" s="49"/>
      <c r="F22" s="31"/>
      <c r="G22" s="30"/>
      <c r="H22" s="30"/>
      <c r="I22" s="30"/>
      <c r="J22" s="30"/>
      <c r="K22" s="30"/>
      <c r="L22" s="30"/>
      <c r="M22" s="30"/>
      <c r="N22" s="30"/>
    </row>
    <row r="23" spans="3:30" x14ac:dyDescent="0.2">
      <c r="C23" s="27"/>
      <c r="E23" s="49"/>
      <c r="F23" s="31"/>
      <c r="G23" s="30"/>
      <c r="H23" s="30"/>
      <c r="I23" s="30"/>
      <c r="J23" s="30"/>
      <c r="K23" s="30"/>
      <c r="L23" s="30"/>
      <c r="M23" s="30"/>
      <c r="N23" s="30"/>
    </row>
    <row r="24" spans="3:30" x14ac:dyDescent="0.2">
      <c r="C24" s="27"/>
    </row>
    <row r="25" spans="3:30" x14ac:dyDescent="0.2">
      <c r="C25" s="27"/>
    </row>
    <row r="26" spans="3:30" x14ac:dyDescent="0.2">
      <c r="C26" s="27"/>
    </row>
    <row r="27" spans="3:30" x14ac:dyDescent="0.2">
      <c r="C27" s="27"/>
    </row>
    <row r="29" spans="3:30" hidden="1" x14ac:dyDescent="0.2">
      <c r="E29" s="126" t="s">
        <v>37</v>
      </c>
      <c r="F29" s="127"/>
      <c r="G29" s="127"/>
      <c r="H29" s="127"/>
      <c r="I29" s="127"/>
      <c r="J29" s="127"/>
      <c r="K29" s="127"/>
      <c r="L29" s="127"/>
      <c r="M29" s="127"/>
      <c r="N29" s="128"/>
    </row>
    <row r="30" spans="3:30" hidden="1" x14ac:dyDescent="0.2">
      <c r="E30" s="129"/>
      <c r="F30" s="130"/>
      <c r="G30" s="130"/>
      <c r="H30" s="130"/>
      <c r="I30" s="130"/>
      <c r="J30" s="130"/>
      <c r="K30" s="130"/>
      <c r="L30" s="130"/>
      <c r="M30" s="130"/>
      <c r="N30" s="131"/>
    </row>
    <row r="31" spans="3:30" ht="16" hidden="1" thickBot="1" x14ac:dyDescent="0.25">
      <c r="E31" s="11" t="s">
        <v>5</v>
      </c>
      <c r="F31" s="93" t="s">
        <v>36</v>
      </c>
      <c r="G31" s="94"/>
      <c r="H31" s="94"/>
      <c r="I31" s="94"/>
      <c r="J31" s="94"/>
      <c r="K31" s="94"/>
      <c r="L31" s="94"/>
      <c r="M31" s="94"/>
      <c r="N31" s="95"/>
    </row>
    <row r="34" spans="5:14" hidden="1" x14ac:dyDescent="0.2">
      <c r="E34" s="126" t="s">
        <v>39</v>
      </c>
      <c r="F34" s="127"/>
      <c r="G34" s="127"/>
      <c r="H34" s="127"/>
      <c r="I34" s="127"/>
      <c r="J34" s="127"/>
      <c r="K34" s="127"/>
      <c r="L34" s="127"/>
      <c r="M34" s="127"/>
      <c r="N34" s="128"/>
    </row>
    <row r="35" spans="5:14" hidden="1" x14ac:dyDescent="0.2">
      <c r="E35" s="129"/>
      <c r="F35" s="130"/>
      <c r="G35" s="130"/>
      <c r="H35" s="130"/>
      <c r="I35" s="130"/>
      <c r="J35" s="130"/>
      <c r="K35" s="130"/>
      <c r="L35" s="130"/>
      <c r="M35" s="130"/>
      <c r="N35" s="131"/>
    </row>
    <row r="36" spans="5:14" hidden="1" x14ac:dyDescent="0.2">
      <c r="E36" s="45" t="s">
        <v>49</v>
      </c>
      <c r="F36" s="47" t="s">
        <v>40</v>
      </c>
      <c r="G36" s="47" t="s">
        <v>41</v>
      </c>
      <c r="H36" s="47" t="s">
        <v>42</v>
      </c>
      <c r="I36" s="47" t="s">
        <v>43</v>
      </c>
      <c r="J36" s="47" t="s">
        <v>44</v>
      </c>
      <c r="K36" s="47" t="s">
        <v>45</v>
      </c>
      <c r="L36" s="47" t="s">
        <v>46</v>
      </c>
      <c r="M36" s="47" t="s">
        <v>47</v>
      </c>
      <c r="N36" s="48" t="s">
        <v>48</v>
      </c>
    </row>
    <row r="37" spans="5:14" ht="16" hidden="1" thickBot="1" x14ac:dyDescent="0.25">
      <c r="E37" s="46" t="s">
        <v>35</v>
      </c>
      <c r="F37" s="44">
        <v>4</v>
      </c>
      <c r="G37" s="8">
        <v>17</v>
      </c>
      <c r="H37" s="8">
        <v>34</v>
      </c>
      <c r="I37" s="8">
        <v>51</v>
      </c>
      <c r="J37" s="8">
        <v>69</v>
      </c>
      <c r="K37" s="8">
        <v>86</v>
      </c>
      <c r="L37" s="8">
        <v>103</v>
      </c>
      <c r="M37" s="8">
        <v>120</v>
      </c>
      <c r="N37" s="43">
        <v>137</v>
      </c>
    </row>
  </sheetData>
  <mergeCells count="10">
    <mergeCell ref="E14:F14"/>
    <mergeCell ref="E15:F15"/>
    <mergeCell ref="E12:F13"/>
    <mergeCell ref="E17:M18"/>
    <mergeCell ref="F19:M19"/>
    <mergeCell ref="E29:N30"/>
    <mergeCell ref="F31:N31"/>
    <mergeCell ref="E34:N35"/>
    <mergeCell ref="F20:M20"/>
    <mergeCell ref="Y18:Y19"/>
  </mergeCells>
  <dataValidations count="1">
    <dataValidation type="list" allowBlank="1" showInputMessage="1" showErrorMessage="1" sqref="Z20:Z21" xr:uid="{82FFCFFE-6CCC-47CD-88A4-5C34B87F351B}">
      <formula1>$F$37:$N$37</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424B4-FBE8-45C6-83BD-006FD2529AE7}">
  <dimension ref="B9:R20"/>
  <sheetViews>
    <sheetView zoomScale="160" zoomScaleNormal="160" workbookViewId="0">
      <selection activeCell="L8" sqref="L8"/>
    </sheetView>
  </sheetViews>
  <sheetFormatPr baseColWidth="10" defaultColWidth="8.83203125" defaultRowHeight="15" x14ac:dyDescent="0.2"/>
  <cols>
    <col min="1" max="1" width="2.6640625" customWidth="1"/>
    <col min="4" max="4" width="2.6640625" customWidth="1"/>
    <col min="18" max="18" width="0" hidden="1" customWidth="1"/>
  </cols>
  <sheetData>
    <row r="9" spans="2:18" ht="16" thickBot="1" x14ac:dyDescent="0.25"/>
    <row r="10" spans="2:18" ht="16" thickBot="1" x14ac:dyDescent="0.25">
      <c r="B10" s="141" t="s">
        <v>30</v>
      </c>
      <c r="C10" s="142"/>
      <c r="E10" s="143"/>
      <c r="F10" s="141" t="s">
        <v>31</v>
      </c>
      <c r="G10" s="145"/>
      <c r="H10" s="145"/>
      <c r="I10" s="142"/>
      <c r="J10" s="141" t="s">
        <v>55</v>
      </c>
      <c r="K10" s="145"/>
      <c r="L10" s="145"/>
      <c r="M10" s="142"/>
      <c r="N10" s="141" t="s">
        <v>32</v>
      </c>
      <c r="O10" s="145"/>
      <c r="P10" s="145"/>
      <c r="Q10" s="142"/>
    </row>
    <row r="11" spans="2:18" ht="16" thickBot="1" x14ac:dyDescent="0.25">
      <c r="B11" s="59" t="s">
        <v>2</v>
      </c>
      <c r="C11" s="58">
        <f>BMR.!G14</f>
        <v>0</v>
      </c>
      <c r="E11" s="144"/>
      <c r="F11" s="60" t="s">
        <v>27</v>
      </c>
      <c r="G11" s="61" t="s">
        <v>28</v>
      </c>
      <c r="H11" s="62" t="s">
        <v>29</v>
      </c>
      <c r="I11" s="63" t="s">
        <v>5</v>
      </c>
      <c r="J11" s="64" t="s">
        <v>27</v>
      </c>
      <c r="K11" s="62" t="s">
        <v>28</v>
      </c>
      <c r="L11" s="65" t="s">
        <v>29</v>
      </c>
      <c r="M11" s="63" t="s">
        <v>5</v>
      </c>
      <c r="N11" s="64" t="s">
        <v>27</v>
      </c>
      <c r="O11" s="62" t="s">
        <v>28</v>
      </c>
      <c r="P11" s="65" t="s">
        <v>29</v>
      </c>
      <c r="Q11" s="63" t="s">
        <v>5</v>
      </c>
    </row>
    <row r="12" spans="2:18" x14ac:dyDescent="0.2">
      <c r="B12" s="81" t="s">
        <v>26</v>
      </c>
      <c r="C12" s="82">
        <f>MOD.!H14</f>
        <v>-7.75</v>
      </c>
      <c r="D12" s="83"/>
      <c r="E12" s="84" t="s">
        <v>26</v>
      </c>
      <c r="F12" s="73">
        <v>65</v>
      </c>
      <c r="G12" s="74" t="e">
        <f>H12/$C$11</f>
        <v>#DIV/0!</v>
      </c>
      <c r="H12" s="75">
        <f>I12/4</f>
        <v>-1.2593750000000001</v>
      </c>
      <c r="I12" s="76">
        <f>F12/100*(C12)</f>
        <v>-5.0375000000000005</v>
      </c>
      <c r="J12" s="77">
        <f>M12/C12*100</f>
        <v>0</v>
      </c>
      <c r="K12" s="78">
        <v>1.2</v>
      </c>
      <c r="L12" s="79">
        <f>K12*$C$11</f>
        <v>0</v>
      </c>
      <c r="M12" s="76">
        <f>L12*4</f>
        <v>0</v>
      </c>
      <c r="N12" s="77">
        <f>100-(F12+J12)</f>
        <v>35</v>
      </c>
      <c r="O12" s="80">
        <f>$C$11/P12</f>
        <v>0</v>
      </c>
      <c r="P12" s="79">
        <f>Q12/9</f>
        <v>-0.30138888888888887</v>
      </c>
      <c r="Q12" s="76">
        <f>N12/100*(C12)</f>
        <v>-2.7124999999999999</v>
      </c>
      <c r="R12" s="72">
        <f>P12+L12+H12</f>
        <v>-1.5607638888888891</v>
      </c>
    </row>
    <row r="13" spans="2:18" x14ac:dyDescent="0.2">
      <c r="B13" s="85" t="s">
        <v>24</v>
      </c>
      <c r="C13" s="86">
        <f>MOD.!I14</f>
        <v>-6.5874999999999995</v>
      </c>
      <c r="D13" s="87"/>
      <c r="E13" s="88" t="s">
        <v>24</v>
      </c>
      <c r="F13" s="73">
        <v>60</v>
      </c>
      <c r="G13" s="74" t="e">
        <f>H13/$C$11</f>
        <v>#DIV/0!</v>
      </c>
      <c r="H13" s="75">
        <f>I13/4</f>
        <v>-0.98812499999999992</v>
      </c>
      <c r="I13" s="76">
        <f>F13/100*(C13)</f>
        <v>-3.9524999999999997</v>
      </c>
      <c r="J13" s="77">
        <f>M13/C13*100</f>
        <v>0</v>
      </c>
      <c r="K13" s="78">
        <v>1.4</v>
      </c>
      <c r="L13" s="79">
        <f>K13*$C$11</f>
        <v>0</v>
      </c>
      <c r="M13" s="76">
        <f>L13*4</f>
        <v>0</v>
      </c>
      <c r="N13" s="77">
        <f>100-(F13+J13)</f>
        <v>40</v>
      </c>
      <c r="O13" s="80">
        <f>$C$11/P13</f>
        <v>0</v>
      </c>
      <c r="P13" s="79">
        <f t="shared" ref="P13:P14" si="0">Q13/9</f>
        <v>-0.29277777777777775</v>
      </c>
      <c r="Q13" s="76">
        <f>N13/100*(C13)</f>
        <v>-2.6349999999999998</v>
      </c>
      <c r="R13" s="72">
        <f t="shared" ref="R13:R14" si="1">P13+L13+H13</f>
        <v>-1.2809027777777777</v>
      </c>
    </row>
    <row r="14" spans="2:18" ht="16" thickBot="1" x14ac:dyDescent="0.25">
      <c r="B14" s="89" t="s">
        <v>25</v>
      </c>
      <c r="C14" s="90">
        <f>MOD.!J14</f>
        <v>-9.2999999999999989</v>
      </c>
      <c r="D14" s="91"/>
      <c r="E14" s="92" t="s">
        <v>25</v>
      </c>
      <c r="F14" s="56">
        <v>65</v>
      </c>
      <c r="G14" s="66" t="e">
        <f>H14/$C$11</f>
        <v>#DIV/0!</v>
      </c>
      <c r="H14" s="67">
        <f t="shared" ref="H14" si="2">I14/4</f>
        <v>-1.51125</v>
      </c>
      <c r="I14" s="57">
        <f>F14/100*(C14)</f>
        <v>-6.0449999999999999</v>
      </c>
      <c r="J14" s="68">
        <f>M14/C14*100</f>
        <v>0</v>
      </c>
      <c r="K14" s="69">
        <v>1.2</v>
      </c>
      <c r="L14" s="71">
        <f>K14*$C$11</f>
        <v>0</v>
      </c>
      <c r="M14" s="57">
        <f>L14*4</f>
        <v>0</v>
      </c>
      <c r="N14" s="68">
        <f>100-(F14+J14)</f>
        <v>35</v>
      </c>
      <c r="O14" s="70">
        <f>$C$11/P14</f>
        <v>0</v>
      </c>
      <c r="P14" s="71">
        <f t="shared" si="0"/>
        <v>-0.36166666666666658</v>
      </c>
      <c r="Q14" s="57">
        <f>N14/100*(C14)</f>
        <v>-3.2549999999999994</v>
      </c>
      <c r="R14" s="72">
        <f t="shared" si="1"/>
        <v>-1.8729166666666666</v>
      </c>
    </row>
    <row r="15" spans="2:18" ht="16" thickBot="1" x14ac:dyDescent="0.25">
      <c r="B15" s="146"/>
      <c r="C15" s="146"/>
      <c r="D15" s="146"/>
      <c r="E15" s="146"/>
      <c r="F15" s="146"/>
      <c r="G15" s="146"/>
      <c r="H15" s="146"/>
      <c r="I15" s="146"/>
      <c r="J15" s="146"/>
      <c r="K15" s="146"/>
      <c r="L15" s="146"/>
      <c r="M15" s="146"/>
      <c r="N15" s="146"/>
      <c r="O15" s="146"/>
      <c r="P15" s="146"/>
      <c r="Q15" s="146"/>
    </row>
    <row r="16" spans="2:18" ht="16" thickBot="1" x14ac:dyDescent="0.25">
      <c r="B16" s="141" t="s">
        <v>33</v>
      </c>
      <c r="C16" s="142"/>
      <c r="E16" s="143"/>
      <c r="F16" s="141" t="s">
        <v>31</v>
      </c>
      <c r="G16" s="145"/>
      <c r="H16" s="145"/>
      <c r="I16" s="142"/>
      <c r="J16" s="141" t="s">
        <v>55</v>
      </c>
      <c r="K16" s="145"/>
      <c r="L16" s="145"/>
      <c r="M16" s="142"/>
      <c r="N16" s="141" t="s">
        <v>32</v>
      </c>
      <c r="O16" s="145"/>
      <c r="P16" s="145"/>
      <c r="Q16" s="142"/>
    </row>
    <row r="17" spans="2:17" ht="16" thickBot="1" x14ac:dyDescent="0.25">
      <c r="B17" s="59" t="s">
        <v>2</v>
      </c>
      <c r="C17" s="58">
        <f>BMR.!G15</f>
        <v>0</v>
      </c>
      <c r="E17" s="144"/>
      <c r="F17" s="60" t="s">
        <v>27</v>
      </c>
      <c r="G17" s="61" t="s">
        <v>28</v>
      </c>
      <c r="H17" s="62" t="s">
        <v>29</v>
      </c>
      <c r="I17" s="63" t="s">
        <v>5</v>
      </c>
      <c r="J17" s="64" t="s">
        <v>27</v>
      </c>
      <c r="K17" s="62" t="s">
        <v>28</v>
      </c>
      <c r="L17" s="65" t="s">
        <v>29</v>
      </c>
      <c r="M17" s="63" t="s">
        <v>5</v>
      </c>
      <c r="N17" s="64" t="s">
        <v>27</v>
      </c>
      <c r="O17" s="62" t="s">
        <v>28</v>
      </c>
      <c r="P17" s="65" t="s">
        <v>29</v>
      </c>
      <c r="Q17" s="63" t="s">
        <v>5</v>
      </c>
    </row>
    <row r="18" spans="2:17" x14ac:dyDescent="0.2">
      <c r="B18" s="81" t="s">
        <v>26</v>
      </c>
      <c r="C18" s="82">
        <f>MOD.!H15</f>
        <v>-277.72500000000002</v>
      </c>
      <c r="D18" s="83"/>
      <c r="E18" s="84" t="s">
        <v>26</v>
      </c>
      <c r="F18" s="73">
        <v>65</v>
      </c>
      <c r="G18" s="74" t="e">
        <f>H18/$C$17</f>
        <v>#DIV/0!</v>
      </c>
      <c r="H18" s="75">
        <f>I18/4</f>
        <v>-45.130312500000002</v>
      </c>
      <c r="I18" s="76">
        <f>F18/100*(C18)</f>
        <v>-180.52125000000001</v>
      </c>
      <c r="J18" s="77">
        <f>M18/C18*100</f>
        <v>0</v>
      </c>
      <c r="K18" s="80">
        <v>1.4</v>
      </c>
      <c r="L18" s="79">
        <f>K18*$C$17</f>
        <v>0</v>
      </c>
      <c r="M18" s="76">
        <f>L18*4</f>
        <v>0</v>
      </c>
      <c r="N18" s="77">
        <f>100-(F18+J18)</f>
        <v>35</v>
      </c>
      <c r="O18" s="80">
        <f>$C$17/P18</f>
        <v>0</v>
      </c>
      <c r="P18" s="79">
        <f>Q18/9</f>
        <v>-10.800416666666667</v>
      </c>
      <c r="Q18" s="76">
        <f>N18/100*(C18)</f>
        <v>-97.203749999999999</v>
      </c>
    </row>
    <row r="19" spans="2:17" x14ac:dyDescent="0.2">
      <c r="B19" s="85" t="s">
        <v>24</v>
      </c>
      <c r="C19" s="86">
        <f>MOD.!I15</f>
        <v>-236.06625000000003</v>
      </c>
      <c r="D19" s="87"/>
      <c r="E19" s="88" t="s">
        <v>24</v>
      </c>
      <c r="F19" s="73">
        <v>65</v>
      </c>
      <c r="G19" s="74" t="e">
        <f>H19/$C$17</f>
        <v>#DIV/0!</v>
      </c>
      <c r="H19" s="75">
        <f>I19/4</f>
        <v>-38.360765625000006</v>
      </c>
      <c r="I19" s="76">
        <f>F19/100*(C19)</f>
        <v>-153.44306250000002</v>
      </c>
      <c r="J19" s="77">
        <f>M19/C19*100</f>
        <v>0</v>
      </c>
      <c r="K19" s="80">
        <v>1.2</v>
      </c>
      <c r="L19" s="79">
        <f>K19*$C$17</f>
        <v>0</v>
      </c>
      <c r="M19" s="76">
        <f>L19*4</f>
        <v>0</v>
      </c>
      <c r="N19" s="77">
        <f>100-(F19+J19)</f>
        <v>35</v>
      </c>
      <c r="O19" s="80">
        <f>$C$17/P19</f>
        <v>0</v>
      </c>
      <c r="P19" s="79">
        <f t="shared" ref="P19:P20" si="3">Q19/9</f>
        <v>-9.1803541666666675</v>
      </c>
      <c r="Q19" s="76">
        <f>N19/100*(C19)</f>
        <v>-82.6231875</v>
      </c>
    </row>
    <row r="20" spans="2:17" ht="16" thickBot="1" x14ac:dyDescent="0.25">
      <c r="B20" s="89" t="s">
        <v>25</v>
      </c>
      <c r="C20" s="90">
        <f>MOD.!J15</f>
        <v>-333.27000000000004</v>
      </c>
      <c r="D20" s="91"/>
      <c r="E20" s="92" t="s">
        <v>25</v>
      </c>
      <c r="F20" s="56">
        <v>65</v>
      </c>
      <c r="G20" s="66" t="e">
        <f>H20/$C$17</f>
        <v>#DIV/0!</v>
      </c>
      <c r="H20" s="67">
        <f t="shared" ref="H20" si="4">I20/4</f>
        <v>-54.156375000000011</v>
      </c>
      <c r="I20" s="57">
        <f>F20/100*(C20)</f>
        <v>-216.62550000000005</v>
      </c>
      <c r="J20" s="68">
        <f>M20/C20*100</f>
        <v>0</v>
      </c>
      <c r="K20" s="69">
        <v>1.2</v>
      </c>
      <c r="L20" s="71">
        <f>K20*$C$17</f>
        <v>0</v>
      </c>
      <c r="M20" s="57">
        <f>L20*4</f>
        <v>0</v>
      </c>
      <c r="N20" s="68">
        <f>100-(F20+J20)</f>
        <v>35</v>
      </c>
      <c r="O20" s="70">
        <f>$C$17/P20</f>
        <v>0</v>
      </c>
      <c r="P20" s="71">
        <f t="shared" si="3"/>
        <v>-12.960500000000001</v>
      </c>
      <c r="Q20" s="57">
        <f>N20/100*(C20)</f>
        <v>-116.64450000000001</v>
      </c>
    </row>
  </sheetData>
  <mergeCells count="11">
    <mergeCell ref="B15:Q15"/>
    <mergeCell ref="F10:I10"/>
    <mergeCell ref="J10:M10"/>
    <mergeCell ref="N10:Q10"/>
    <mergeCell ref="B10:C10"/>
    <mergeCell ref="E10:E11"/>
    <mergeCell ref="B16:C16"/>
    <mergeCell ref="E16:E17"/>
    <mergeCell ref="F16:I16"/>
    <mergeCell ref="J16:M16"/>
    <mergeCell ref="N16:Q16"/>
  </mergeCells>
  <conditionalFormatting sqref="F12:F14">
    <cfRule type="colorScale" priority="6">
      <colorScale>
        <cfvo type="num" val="45"/>
        <cfvo type="num" val="70"/>
        <color theme="7" tint="0.79998168889431442"/>
        <color rgb="FF63BE7B"/>
      </colorScale>
    </cfRule>
  </conditionalFormatting>
  <conditionalFormatting sqref="J12:J14">
    <cfRule type="colorScale" priority="5">
      <colorScale>
        <cfvo type="num" val="15"/>
        <cfvo type="num" val="35"/>
        <color theme="7" tint="0.79998168889431442"/>
        <color rgb="FF63BE7B"/>
      </colorScale>
    </cfRule>
  </conditionalFormatting>
  <conditionalFormatting sqref="N12:N14">
    <cfRule type="colorScale" priority="4">
      <colorScale>
        <cfvo type="num" val="15"/>
        <cfvo type="num" val="45"/>
        <color theme="7" tint="0.79998168889431442"/>
        <color rgb="FF63BE7B"/>
      </colorScale>
    </cfRule>
  </conditionalFormatting>
  <conditionalFormatting sqref="F18:F20">
    <cfRule type="colorScale" priority="3">
      <colorScale>
        <cfvo type="num" val="45"/>
        <cfvo type="num" val="70"/>
        <color theme="7" tint="0.79998168889431442"/>
        <color rgb="FF63BE7B"/>
      </colorScale>
    </cfRule>
  </conditionalFormatting>
  <conditionalFormatting sqref="J18:J20">
    <cfRule type="colorScale" priority="2">
      <colorScale>
        <cfvo type="num" val="15"/>
        <cfvo type="num" val="35"/>
        <color theme="7" tint="0.79998168889431442"/>
        <color rgb="FF63BE7B"/>
      </colorScale>
    </cfRule>
  </conditionalFormatting>
  <conditionalFormatting sqref="N18:N20">
    <cfRule type="colorScale" priority="1">
      <colorScale>
        <cfvo type="num" val="15"/>
        <cfvo type="num" val="45"/>
        <color theme="7" tint="0.79998168889431442"/>
        <color rgb="FF63BE7B"/>
      </colorScale>
    </cfRule>
  </conditionalFormatting>
  <dataValidations count="2">
    <dataValidation type="list" allowBlank="1" showInputMessage="1" showErrorMessage="1" sqref="F12:F14 F18:F20" xr:uid="{E1028D4F-7B37-4F4D-A800-2BCC557D3A01}">
      <formula1>"40,45,50,55,60,65,70,75"</formula1>
    </dataValidation>
    <dataValidation type="list" allowBlank="1" showInputMessage="1" showErrorMessage="1" sqref="K12:K14 K18:K20" xr:uid="{8CAA70B8-827D-45B4-95E9-0D7708644CD1}">
      <formula1>"0.8,1.0,1.2,1.4,1.7,2.0,2.2"</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BMR.</vt:lpstr>
      <vt:lpstr>PAL.</vt:lpstr>
      <vt:lpstr>MOD.</vt:lpstr>
      <vt:lpstr>RDI.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Melville</dc:creator>
  <cp:lastModifiedBy>Microsoft Office User</cp:lastModifiedBy>
  <dcterms:created xsi:type="dcterms:W3CDTF">2020-10-06T12:41:08Z</dcterms:created>
  <dcterms:modified xsi:type="dcterms:W3CDTF">2021-09-14T10:03:41Z</dcterms:modified>
</cp:coreProperties>
</file>